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810" yWindow="15" windowWidth="11940" windowHeight="1222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Ref353191193" localSheetId="0">Лист1!$I$1</definedName>
    <definedName name="_xlnm.Print_Area" localSheetId="0">Лист1!$A$1:$I$29</definedName>
  </definedNames>
  <calcPr calcId="145621"/>
</workbook>
</file>

<file path=xl/calcChain.xml><?xml version="1.0" encoding="utf-8"?>
<calcChain xmlns="http://schemas.openxmlformats.org/spreadsheetml/2006/main">
  <c r="H21" i="1" l="1"/>
  <c r="I21" i="1"/>
  <c r="J26" i="1"/>
  <c r="J25" i="1"/>
  <c r="D25" i="1"/>
  <c r="K26" i="1"/>
  <c r="K25" i="1"/>
  <c r="H20" i="1" l="1"/>
  <c r="I22" i="1" l="1"/>
  <c r="H22" i="1"/>
  <c r="I20" i="1"/>
  <c r="K21" i="1" l="1"/>
  <c r="J22" i="1"/>
  <c r="G21" i="1" l="1"/>
  <c r="G22" i="1" s="1"/>
  <c r="F21" i="1"/>
  <c r="F22" i="1" s="1"/>
  <c r="E21" i="1"/>
  <c r="E22" i="1" s="1"/>
  <c r="I23" i="1" l="1"/>
  <c r="J23" i="1"/>
  <c r="J24" i="1" l="1"/>
  <c r="K24" i="1"/>
</calcChain>
</file>

<file path=xl/sharedStrings.xml><?xml version="1.0" encoding="utf-8"?>
<sst xmlns="http://schemas.openxmlformats.org/spreadsheetml/2006/main" count="32" uniqueCount="32">
  <si>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</si>
  <si>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</si>
  <si>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</si>
  <si>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на оказание услуг по предоставлению IP VPN каналов для единой дежурно-диспетчерской службы </t>
  </si>
  <si>
    <t>Источник информации:</t>
  </si>
  <si>
    <t>№ п/п</t>
  </si>
  <si>
    <t>Основные характеристики объекта закупки</t>
  </si>
  <si>
    <t>Кол-во</t>
  </si>
  <si>
    <t>Цена за единицу (руб.)</t>
  </si>
  <si>
    <t>Средняя цена за единицу работы, услуги (руб.)</t>
  </si>
  <si>
    <t>Начальная (максимальная) цена, (руб.)</t>
  </si>
  <si>
    <t>Оказание услуг по предоставлению IP VPN каналов для единой дежурно-диспетчерской службы</t>
  </si>
  <si>
    <t>ИТОГО</t>
  </si>
  <si>
    <t>ИТОГО начальная (максимальная) цена:</t>
  </si>
  <si>
    <t xml:space="preserve">Обоснование начальной (максимальной) цены контракта: </t>
  </si>
  <si>
    <t>используемый метод определения НМЦК: метод сопоставления рыночных цен</t>
  </si>
  <si>
    <t>Единица
измерения</t>
  </si>
  <si>
    <t>Источник информации</t>
  </si>
  <si>
    <t xml:space="preserve">Итого: начальная (максимальная) цена контракта: </t>
  </si>
  <si>
    <t>№ 3 Письмо вх. № 322 от 24.11.2023 г.</t>
  </si>
  <si>
    <t>№ 1 Письмо вх. № 318 от 24.11.2023 г.</t>
  </si>
  <si>
    <t>№ 2 Письмо вх. № 320 от 24.11.2023 г.</t>
  </si>
  <si>
    <t>Месц</t>
  </si>
  <si>
    <t>ВСЕГО</t>
  </si>
  <si>
    <t>июль</t>
  </si>
  <si>
    <t>август</t>
  </si>
  <si>
    <t>сентябрь</t>
  </si>
  <si>
    <t>октябрь</t>
  </si>
  <si>
    <t>ноябрь</t>
  </si>
  <si>
    <t>Специалист по закупкам</t>
  </si>
  <si>
    <t>А.В. Солдатова</t>
  </si>
  <si>
    <t>ИКЗ 24 38622019058862201001 0024 001 6190 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</si>
</sst>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right" vertical="center" indent="8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6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3" fillId="0" borderId="0" xfId="0" applyNumberFormat="1" applyFont="1"/>
    <xf numFmtId="0" fontId="7" fillId="0" borderId="0" xfId="0" applyFont="1" applyFill="1" applyAlignment="1">
      <alignment horizontal="center" vertic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datova_av2\Documents\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definedNames>
      <definedName name="СуммаПрописью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view="pageBreakPreview" zoomScale="60" zoomScaleNormal="80" workbookViewId="0">
      <selection activeCell="K44" sqref="K44"/>
    </sheetView>
  </sheetViews>
  <sheetFormatPr defaultRowHeight="15" x14ac:dyDescent="0.25"/>
  <cols>
    <col min="1" max="1" width="6.140625" style="6" customWidth="1"/>
    <col min="2" max="2" width="36.140625" style="6" customWidth="1"/>
    <col min="3" max="3" width="12" style="6" bestFit="1" customWidth="1"/>
    <col min="4" max="4" width="8" style="6" bestFit="1" customWidth="1"/>
    <col min="5" max="7" width="10.140625" style="6" bestFit="1" customWidth="1"/>
    <col min="8" max="8" width="15.28515625" style="6" customWidth="1"/>
    <col min="9" max="9" width="17.5703125" style="6" customWidth="1"/>
    <col min="10" max="10" width="9.140625" style="29"/>
    <col min="11" max="11" width="60.42578125" style="6" bestFit="1" customWidth="1"/>
    <col min="12" max="16384" width="9.140625" style="6"/>
  </cols>
  <sheetData>
    <row r="1" spans="1:15" ht="15.75" x14ac:dyDescent="0.25">
      <c r="I1" s="4" t="s">
        <v>0</v>
      </c>
    </row>
    <row r="2" spans="1:15" ht="15.75" x14ac:dyDescent="0.25">
      <c r="I2" s="4" t="s">
        <v>1</v>
      </c>
    </row>
    <row r="3" spans="1:15" ht="15.75" x14ac:dyDescent="0.25">
      <c r="A3" s="1"/>
    </row>
    <row r="4" spans="1:15" ht="15.75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</row>
    <row r="5" spans="1:15" ht="15.75" x14ac:dyDescent="0.25">
      <c r="A5" s="13" t="s">
        <v>3</v>
      </c>
      <c r="B5" s="13"/>
      <c r="C5" s="13"/>
      <c r="D5" s="13"/>
      <c r="E5" s="13"/>
      <c r="F5" s="13"/>
      <c r="G5" s="13"/>
      <c r="H5" s="13"/>
      <c r="I5" s="13"/>
    </row>
    <row r="6" spans="1:15" ht="15.75" x14ac:dyDescent="0.25">
      <c r="A6" s="30" t="s">
        <v>31</v>
      </c>
      <c r="B6" s="30"/>
      <c r="C6" s="30"/>
      <c r="D6" s="30"/>
      <c r="E6" s="30"/>
      <c r="F6" s="30"/>
      <c r="G6" s="30"/>
      <c r="H6" s="30"/>
      <c r="I6" s="30"/>
    </row>
    <row r="7" spans="1:15" ht="15.75" x14ac:dyDescent="0.25">
      <c r="A7" s="9"/>
      <c r="B7" s="9"/>
      <c r="C7" s="9"/>
      <c r="D7" s="9"/>
      <c r="E7" s="9"/>
      <c r="F7" s="9"/>
      <c r="G7" s="9"/>
      <c r="H7" s="9"/>
      <c r="I7" s="9"/>
    </row>
    <row r="8" spans="1:15" ht="15.75" x14ac:dyDescent="0.25">
      <c r="A8" s="14" t="s">
        <v>4</v>
      </c>
      <c r="B8" s="14"/>
      <c r="C8" s="14"/>
      <c r="D8" s="14"/>
      <c r="E8" s="14"/>
      <c r="F8" s="14"/>
      <c r="G8" s="14"/>
      <c r="H8" s="14"/>
      <c r="I8" s="14"/>
    </row>
    <row r="9" spans="1:15" ht="15.75" x14ac:dyDescent="0.25">
      <c r="A9" s="17" t="s">
        <v>20</v>
      </c>
      <c r="B9" s="17"/>
      <c r="C9" s="17"/>
      <c r="D9" s="17"/>
      <c r="E9" s="17"/>
      <c r="F9" s="17"/>
      <c r="G9" s="17"/>
      <c r="H9" s="17"/>
      <c r="I9" s="17"/>
    </row>
    <row r="10" spans="1:15" ht="15.75" x14ac:dyDescent="0.25">
      <c r="A10" s="17" t="s">
        <v>21</v>
      </c>
      <c r="B10" s="17"/>
      <c r="C10" s="17"/>
      <c r="D10" s="17"/>
      <c r="E10" s="17"/>
      <c r="F10" s="17"/>
      <c r="G10" s="17"/>
      <c r="H10" s="17"/>
      <c r="I10" s="17"/>
    </row>
    <row r="11" spans="1:15" ht="15.75" x14ac:dyDescent="0.25">
      <c r="A11" s="17" t="s">
        <v>19</v>
      </c>
      <c r="B11" s="17"/>
      <c r="C11" s="17"/>
      <c r="D11" s="17"/>
      <c r="E11" s="17"/>
      <c r="F11" s="17"/>
      <c r="G11" s="17"/>
      <c r="H11" s="17"/>
      <c r="I11" s="17"/>
    </row>
    <row r="12" spans="1:15" ht="15.75" x14ac:dyDescent="0.25">
      <c r="A12" s="2"/>
    </row>
    <row r="13" spans="1:15" ht="15.75" x14ac:dyDescent="0.25">
      <c r="A13" s="14" t="s">
        <v>14</v>
      </c>
      <c r="B13" s="14"/>
      <c r="C13" s="14"/>
      <c r="D13" s="14"/>
      <c r="E13" s="14"/>
      <c r="F13" s="14"/>
      <c r="G13" s="14"/>
      <c r="H13" s="14"/>
      <c r="I13" s="14"/>
      <c r="O13" s="6" t="s">
        <v>24</v>
      </c>
    </row>
    <row r="14" spans="1:15" ht="15.75" x14ac:dyDescent="0.25">
      <c r="A14" s="16" t="s">
        <v>15</v>
      </c>
      <c r="B14" s="16"/>
      <c r="C14" s="16"/>
      <c r="D14" s="16"/>
      <c r="E14" s="16"/>
      <c r="F14" s="16"/>
      <c r="G14" s="16"/>
      <c r="H14" s="16"/>
      <c r="I14" s="16"/>
      <c r="O14" s="6" t="s">
        <v>25</v>
      </c>
    </row>
    <row r="15" spans="1:15" ht="15.75" x14ac:dyDescent="0.25">
      <c r="A15" s="15"/>
      <c r="B15" s="15"/>
      <c r="C15" s="15"/>
      <c r="D15" s="15"/>
      <c r="E15" s="15"/>
      <c r="F15" s="15"/>
      <c r="G15" s="15"/>
      <c r="H15" s="15"/>
      <c r="O15" s="6" t="s">
        <v>26</v>
      </c>
    </row>
    <row r="16" spans="1:15" ht="15.75" x14ac:dyDescent="0.25">
      <c r="A16" s="18" t="s">
        <v>5</v>
      </c>
      <c r="B16" s="18" t="s">
        <v>6</v>
      </c>
      <c r="C16" s="18" t="s">
        <v>16</v>
      </c>
      <c r="D16" s="18" t="s">
        <v>7</v>
      </c>
      <c r="E16" s="21" t="s">
        <v>8</v>
      </c>
      <c r="F16" s="21"/>
      <c r="G16" s="21"/>
      <c r="H16" s="18" t="s">
        <v>9</v>
      </c>
      <c r="I16" s="18" t="s">
        <v>10</v>
      </c>
      <c r="O16" s="6" t="s">
        <v>27</v>
      </c>
    </row>
    <row r="17" spans="1:15" ht="15.75" x14ac:dyDescent="0.25">
      <c r="A17" s="18"/>
      <c r="B17" s="18"/>
      <c r="C17" s="18"/>
      <c r="D17" s="18"/>
      <c r="E17" s="22" t="s">
        <v>17</v>
      </c>
      <c r="F17" s="23"/>
      <c r="G17" s="24"/>
      <c r="H17" s="18"/>
      <c r="I17" s="18"/>
      <c r="O17" s="6" t="s">
        <v>28</v>
      </c>
    </row>
    <row r="18" spans="1:15" ht="15.75" x14ac:dyDescent="0.25">
      <c r="A18" s="18"/>
      <c r="B18" s="18"/>
      <c r="C18" s="18"/>
      <c r="D18" s="18"/>
      <c r="E18" s="5">
        <v>1</v>
      </c>
      <c r="F18" s="5">
        <v>2</v>
      </c>
      <c r="G18" s="5">
        <v>3</v>
      </c>
      <c r="H18" s="18"/>
      <c r="I18" s="18"/>
    </row>
    <row r="19" spans="1:15" ht="15.75" x14ac:dyDescent="0.25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5">
        <v>8</v>
      </c>
      <c r="I19" s="5">
        <v>9</v>
      </c>
    </row>
    <row r="20" spans="1:15" ht="63" x14ac:dyDescent="0.25">
      <c r="A20" s="5">
        <v>1</v>
      </c>
      <c r="B20" s="5" t="s">
        <v>11</v>
      </c>
      <c r="C20" s="5" t="s">
        <v>22</v>
      </c>
      <c r="D20" s="5">
        <v>5</v>
      </c>
      <c r="E20" s="11">
        <v>8065.2</v>
      </c>
      <c r="F20" s="11">
        <v>13050</v>
      </c>
      <c r="G20" s="11">
        <v>10350</v>
      </c>
      <c r="H20" s="7">
        <f>(E20+F20+G20)/3</f>
        <v>10488.4</v>
      </c>
      <c r="I20" s="7">
        <f>H20</f>
        <v>10488.4</v>
      </c>
    </row>
    <row r="21" spans="1:15" ht="15.75" x14ac:dyDescent="0.25">
      <c r="A21" s="26" t="s">
        <v>23</v>
      </c>
      <c r="B21" s="27"/>
      <c r="C21" s="27"/>
      <c r="D21" s="28"/>
      <c r="E21" s="11">
        <f>E20*D20</f>
        <v>40326</v>
      </c>
      <c r="F21" s="11">
        <f>F20*D20</f>
        <v>65250</v>
      </c>
      <c r="G21" s="11">
        <f>G20*D20</f>
        <v>51750</v>
      </c>
      <c r="H21" s="7">
        <f>H20*D20</f>
        <v>52442</v>
      </c>
      <c r="I21" s="7">
        <f>H21</f>
        <v>52442</v>
      </c>
      <c r="K21" s="12">
        <f>I21/6</f>
        <v>8740.3333333333339</v>
      </c>
    </row>
    <row r="22" spans="1:15" ht="15.75" x14ac:dyDescent="0.25">
      <c r="A22" s="18" t="s">
        <v>12</v>
      </c>
      <c r="B22" s="18"/>
      <c r="C22" s="18"/>
      <c r="D22" s="18"/>
      <c r="E22" s="7">
        <f>E21</f>
        <v>40326</v>
      </c>
      <c r="F22" s="7">
        <f t="shared" ref="F22:G22" si="0">F21</f>
        <v>65250</v>
      </c>
      <c r="G22" s="7">
        <f t="shared" si="0"/>
        <v>51750</v>
      </c>
      <c r="H22" s="7">
        <f>H21</f>
        <v>52442</v>
      </c>
      <c r="I22" s="7">
        <f>I21</f>
        <v>52442</v>
      </c>
      <c r="J22" s="29" t="str">
        <f>[1]!СуммаПрописью(H20)</f>
        <v>Десять тысяч четыреста восемьдесят восемь рублей 40 копеек</v>
      </c>
    </row>
    <row r="23" spans="1:15" ht="15.75" x14ac:dyDescent="0.25">
      <c r="A23" s="25" t="s">
        <v>13</v>
      </c>
      <c r="B23" s="25"/>
      <c r="C23" s="25"/>
      <c r="D23" s="25"/>
      <c r="E23" s="25"/>
      <c r="F23" s="25"/>
      <c r="G23" s="25"/>
      <c r="H23" s="25"/>
      <c r="I23" s="8">
        <f>I22</f>
        <v>52442</v>
      </c>
      <c r="J23" s="29" t="str">
        <f>[1]!СуммаПрописью(I23)</f>
        <v>Пятьдесят две тысячи четыреста сорок два рубля 00 копеек</v>
      </c>
    </row>
    <row r="24" spans="1:15" ht="15.75" x14ac:dyDescent="0.25">
      <c r="A24" s="3"/>
      <c r="J24" s="29">
        <f>I23-I23/1.2</f>
        <v>8740.3333333333285</v>
      </c>
      <c r="K24" s="6" t="str">
        <f>[1]!СуммаПрописью(J24)</f>
        <v>Восемь тысяч семьсот сорок рублей 33 копейки</v>
      </c>
    </row>
    <row r="25" spans="1:15" x14ac:dyDescent="0.25">
      <c r="A25" s="19" t="s">
        <v>18</v>
      </c>
      <c r="B25" s="19"/>
      <c r="C25" s="19"/>
      <c r="D25" s="20" t="str">
        <f>[1]!СуммаПрописью(I23)</f>
        <v>Пятьдесят две тысячи четыреста сорок два рубля 00 копеек</v>
      </c>
      <c r="E25" s="20"/>
      <c r="F25" s="20"/>
      <c r="G25" s="20"/>
      <c r="H25" s="20"/>
      <c r="I25" s="20"/>
      <c r="J25" s="29">
        <f>I23*0.01</f>
        <v>524.41999999999996</v>
      </c>
      <c r="K25" s="6" t="str">
        <f>[1]!СуммаПрописью(J25)</f>
        <v>Пятьсот двадцать четыре рубля 42 копейки</v>
      </c>
    </row>
    <row r="26" spans="1:15" x14ac:dyDescent="0.25">
      <c r="J26" s="29">
        <f>I23*0.05</f>
        <v>2622.1000000000004</v>
      </c>
      <c r="K26" s="6" t="str">
        <f>[1]!СуммаПрописью(J26)</f>
        <v>Две тысячи шестьсот двадцать два рубля 10 копеек</v>
      </c>
    </row>
    <row r="27" spans="1:15" ht="15.75" x14ac:dyDescent="0.25">
      <c r="A27" s="10"/>
    </row>
    <row r="28" spans="1:15" ht="15.75" x14ac:dyDescent="0.25">
      <c r="A28" s="4"/>
      <c r="B28" s="31"/>
      <c r="C28" s="31"/>
      <c r="D28" s="31"/>
      <c r="E28" s="31"/>
      <c r="F28" s="31"/>
      <c r="G28" s="31"/>
      <c r="H28" s="31"/>
    </row>
    <row r="29" spans="1:15" ht="15.75" x14ac:dyDescent="0.25">
      <c r="B29" s="16" t="s">
        <v>29</v>
      </c>
      <c r="C29" s="16"/>
      <c r="D29" s="31"/>
      <c r="E29" s="31"/>
      <c r="F29" s="31"/>
      <c r="G29" s="31"/>
      <c r="H29" s="31" t="s">
        <v>30</v>
      </c>
    </row>
  </sheetData>
  <mergeCells count="24">
    <mergeCell ref="H16:H18"/>
    <mergeCell ref="A25:C25"/>
    <mergeCell ref="D25:I25"/>
    <mergeCell ref="B29:C29"/>
    <mergeCell ref="A16:A18"/>
    <mergeCell ref="B16:B18"/>
    <mergeCell ref="C16:C18"/>
    <mergeCell ref="D16:D18"/>
    <mergeCell ref="E16:G16"/>
    <mergeCell ref="E17:G17"/>
    <mergeCell ref="I16:I18"/>
    <mergeCell ref="A22:D22"/>
    <mergeCell ref="A23:H23"/>
    <mergeCell ref="A21:D21"/>
    <mergeCell ref="A4:I4"/>
    <mergeCell ref="A5:I5"/>
    <mergeCell ref="A6:I6"/>
    <mergeCell ref="A13:I13"/>
    <mergeCell ref="A15:H15"/>
    <mergeCell ref="A14:I14"/>
    <mergeCell ref="A8:I8"/>
    <mergeCell ref="A9:I9"/>
    <mergeCell ref="A10:I10"/>
    <mergeCell ref="A11:I11"/>
  </mergeCells>
  <pageMargins left="0.51" right="0.36" top="0.4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Лист1!_Ref353191193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2024-05-16T09:47:42Z</dcterms:modified>
</cp:coreProperties>
</file>